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EF7B9D8A-34DE-4D03-8F3C-D6CC2A8665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Kerosene'!$BG$4:$BG$58</definedName>
    <definedName name="_xlnm._FilterDatabase" localSheetId="0" hidden="1">'Litre of Kerosene'!$BG$3:$BG$57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42" i="2" l="1"/>
  <c r="BH42" i="2"/>
  <c r="BI41" i="2"/>
  <c r="BH41" i="2"/>
  <c r="BI40" i="2"/>
  <c r="BH40" i="2"/>
  <c r="BI39" i="2"/>
  <c r="BH39" i="2"/>
  <c r="BI38" i="2"/>
  <c r="BH38" i="2"/>
  <c r="BI37" i="2"/>
  <c r="BH37" i="2"/>
  <c r="BI36" i="2"/>
  <c r="BH36" i="2"/>
  <c r="BI35" i="2"/>
  <c r="BH35" i="2"/>
  <c r="BI34" i="2"/>
  <c r="BH34" i="2"/>
  <c r="BI33" i="2"/>
  <c r="BH33" i="2"/>
  <c r="BI32" i="2"/>
  <c r="BH32" i="2"/>
  <c r="BI31" i="2"/>
  <c r="BH31" i="2"/>
  <c r="BI30" i="2"/>
  <c r="BH30" i="2"/>
  <c r="BI29" i="2"/>
  <c r="BH29" i="2"/>
  <c r="BI28" i="2"/>
  <c r="BH28" i="2"/>
  <c r="BI27" i="2"/>
  <c r="BH27" i="2"/>
  <c r="BI26" i="2"/>
  <c r="BH26" i="2"/>
  <c r="BI25" i="2"/>
  <c r="BH25" i="2"/>
  <c r="BI24" i="2"/>
  <c r="BH24" i="2"/>
  <c r="BI23" i="2"/>
  <c r="BH23" i="2"/>
  <c r="BI22" i="2"/>
  <c r="BH22" i="2"/>
  <c r="BI21" i="2"/>
  <c r="BH21" i="2"/>
  <c r="BI20" i="2"/>
  <c r="BH20" i="2"/>
  <c r="BI19" i="2"/>
  <c r="BH19" i="2"/>
  <c r="BI18" i="2"/>
  <c r="BH18" i="2"/>
  <c r="BI17" i="2"/>
  <c r="BH17" i="2"/>
  <c r="BI16" i="2"/>
  <c r="BH16" i="2"/>
  <c r="BI15" i="2"/>
  <c r="BH15" i="2"/>
  <c r="BI14" i="2"/>
  <c r="BH14" i="2"/>
  <c r="BI13" i="2"/>
  <c r="BH13" i="2"/>
  <c r="BI12" i="2"/>
  <c r="BH12" i="2"/>
  <c r="BI11" i="2"/>
  <c r="BH11" i="2"/>
  <c r="BI10" i="2"/>
  <c r="BH10" i="2"/>
  <c r="BI9" i="2"/>
  <c r="BH9" i="2"/>
  <c r="BI8" i="2"/>
  <c r="BH8" i="2"/>
  <c r="BI7" i="2"/>
  <c r="BH7" i="2"/>
  <c r="BI6" i="2"/>
  <c r="BH6" i="2"/>
  <c r="BI5" i="2"/>
  <c r="BH5" i="2"/>
  <c r="BI42" i="1"/>
  <c r="BH42" i="1"/>
  <c r="BI41" i="1"/>
  <c r="BH41" i="1"/>
  <c r="BI40" i="1"/>
  <c r="BH40" i="1"/>
  <c r="BI39" i="1"/>
  <c r="BH39" i="1"/>
  <c r="BI38" i="1"/>
  <c r="BH38" i="1"/>
  <c r="BI37" i="1"/>
  <c r="BH37" i="1"/>
  <c r="BI36" i="1"/>
  <c r="BH36" i="1"/>
  <c r="BI35" i="1"/>
  <c r="BH35" i="1"/>
  <c r="BI34" i="1"/>
  <c r="BH34" i="1"/>
  <c r="BI33" i="1"/>
  <c r="BH33" i="1"/>
  <c r="BI32" i="1"/>
  <c r="BH32" i="1"/>
  <c r="BI31" i="1"/>
  <c r="BH31" i="1"/>
  <c r="BI30" i="1"/>
  <c r="BH30" i="1"/>
  <c r="BI29" i="1"/>
  <c r="BH29" i="1"/>
  <c r="BI28" i="1"/>
  <c r="BH28" i="1"/>
  <c r="BI27" i="1"/>
  <c r="BH27" i="1"/>
  <c r="BI26" i="1"/>
  <c r="BH26" i="1"/>
  <c r="BI25" i="1"/>
  <c r="BH25" i="1"/>
  <c r="BI24" i="1"/>
  <c r="BH24" i="1"/>
  <c r="BI23" i="1"/>
  <c r="BH23" i="1"/>
  <c r="BI22" i="1"/>
  <c r="BH22" i="1"/>
  <c r="BI21" i="1"/>
  <c r="BH21" i="1"/>
  <c r="BI20" i="1"/>
  <c r="BH20" i="1"/>
  <c r="BI19" i="1"/>
  <c r="BH19" i="1"/>
  <c r="BI18" i="1"/>
  <c r="BH18" i="1"/>
  <c r="BI17" i="1"/>
  <c r="BH17" i="1"/>
  <c r="BI16" i="1"/>
  <c r="BH16" i="1"/>
  <c r="BI15" i="1"/>
  <c r="BH15" i="1"/>
  <c r="BI14" i="1"/>
  <c r="BH14" i="1"/>
  <c r="BI13" i="1"/>
  <c r="BH13" i="1"/>
  <c r="BI12" i="1"/>
  <c r="BH12" i="1"/>
  <c r="BI11" i="1"/>
  <c r="BH11" i="1"/>
  <c r="BI10" i="1"/>
  <c r="BH10" i="1"/>
  <c r="BI9" i="1"/>
  <c r="BH9" i="1"/>
  <c r="BI8" i="1"/>
  <c r="BH8" i="1"/>
  <c r="BI7" i="1"/>
  <c r="BH7" i="1"/>
  <c r="BI6" i="1"/>
  <c r="BH6" i="1"/>
  <c r="BI5" i="1"/>
  <c r="BH5" i="1"/>
  <c r="BE42" i="2"/>
  <c r="BF42" i="2"/>
  <c r="BG42" i="2"/>
  <c r="BA42" i="1"/>
  <c r="BB43" i="1" s="1"/>
  <c r="BB42" i="1"/>
  <c r="BC42" i="1"/>
  <c r="BD42" i="1"/>
  <c r="BE42" i="1"/>
  <c r="BF43" i="1" s="1"/>
  <c r="BF42" i="1"/>
  <c r="BG42" i="1"/>
  <c r="BA42" i="2"/>
  <c r="BB42" i="2"/>
  <c r="BC42" i="2"/>
  <c r="BD42" i="2"/>
  <c r="AZ42" i="1"/>
  <c r="AY42" i="1"/>
  <c r="AZ42" i="2"/>
  <c r="AY42" i="2"/>
  <c r="AX42" i="1"/>
  <c r="AX42" i="2"/>
  <c r="AV42" i="2"/>
  <c r="AW42" i="2"/>
  <c r="AV42" i="1"/>
  <c r="AW42" i="1"/>
  <c r="AT42" i="2"/>
  <c r="AU42" i="2"/>
  <c r="AT42" i="1"/>
  <c r="BF44" i="1" s="1"/>
  <c r="AU42" i="1"/>
  <c r="AS42" i="2"/>
  <c r="AT43" i="2" s="1"/>
  <c r="AS42" i="1"/>
  <c r="AR42" i="2"/>
  <c r="AR42" i="1"/>
  <c r="AQ42" i="2"/>
  <c r="AQ42" i="1"/>
  <c r="AP42" i="1"/>
  <c r="BB44" i="1" s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A44" i="1" l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<sst xmlns="http://schemas.openxmlformats.org/spreadsheetml/2006/main" count="255" uniqueCount="62">
  <si>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</si>
  <si>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</si>
  <si>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</si>
  <si>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</si>
  <si>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</si>
  <si>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</si>
  <si>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</si>
  <si>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</si>
  <si>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</si>
  <si>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</si>
  <si>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</si>
  <si>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</si>
  <si>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</si>
  <si>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</si>
  <si>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</si>
  <si>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</si>
  <si>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</si>
  <si>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</si>
  <si>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</si>
  <si>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</si>
  <si>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</si>
  <si>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</si>
  <si>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</si>
  <si>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</si>
  <si>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</si>
  <si>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</si>
  <si>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</si>
  <si>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</si>
  <si>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</si>
  <si>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</si>
  <si>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</si>
  <si>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</si>
  <si>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</si>
  <si>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</si>
  <si>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</si>
  <si>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</si>
  <si>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</si>
  <si>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</si>
  <si>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</si>
  <si>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</si>
  <si>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</si>
  <si>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</si>
  <si>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</si>
  <si>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</si>
  <si>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</si>
  <si>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</si>
  <si>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</si>
  <si>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Dec 2019</t>
  </si>
  <si>
    <t>STATES WITH THE LOWEST AVERAGE PRICES IN Dec 2019</t>
  </si>
  <si>
    <t>IMO</t>
  </si>
  <si>
    <t>CROSS RIVER</t>
  </si>
  <si>
    <t>GOMBE</t>
  </si>
  <si>
    <t>KWARA</t>
  </si>
  <si>
    <t>DELTA</t>
  </si>
  <si>
    <t>KATSINA</t>
  </si>
  <si>
    <t>BORNO</t>
  </si>
  <si>
    <t>ADAMAWA</t>
  </si>
  <si>
    <t>KANO</t>
  </si>
  <si>
    <t>BAUCHI</t>
  </si>
  <si>
    <t>RIVER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</si>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</sst>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66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0" fontId="24" fillId="0" borderId="7" xfId="0" applyFont="1" applyBorder="1" applyAlignment="1">
      <alignment horizontal="center"/>
    </xf>
    <xf numFmtId="0" fontId="24" fillId="0" borderId="7" xfId="0" applyFont="1" applyBorder="1"/>
    <xf numFmtId="0" fontId="25" fillId="4" borderId="7" xfId="0" applyFont="1" applyFill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165" fontId="26" fillId="4" borderId="0" xfId="0" applyNumberFormat="1" applyFont="1" applyFill="1" applyAlignment="1">
      <alignment horizontal="right" vertical="center"/>
    </xf>
    <xf numFmtId="165" fontId="26" fillId="4" borderId="7" xfId="0" applyNumberFormat="1" applyFont="1" applyFill="1" applyBorder="1" applyAlignment="1">
      <alignment horizontal="right" vertical="center" wrapText="1"/>
    </xf>
    <xf numFmtId="0" fontId="27" fillId="0" borderId="7" xfId="0" applyFont="1" applyBorder="1"/>
    <xf numFmtId="0" fontId="27" fillId="0" borderId="0" xfId="0" applyFont="1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L72"/>
  <sheetViews>
    <sheetView tabSelected="1" workbookViewId="0">
      <pane xSplit="1" ySplit="4" topLeftCell="BA34" activePane="bottomRight" state="frozen"/>
      <selection pane="topRight" activeCell="B1" sqref="B1"/>
      <selection pane="bottomLeft" activeCell="A5" sqref="A5"/>
      <selection pane="bottomRight" activeCell="BH1" sqref="BH1:BI1048576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60" max="61" width="29" style="58" customWidth="1"/>
  </cols>
  <sheetData>
    <row r="2" spans="1:64" x14ac:dyDescent="0.25">
      <c r="BH2" s="59"/>
      <c r="BI2" s="59"/>
    </row>
    <row r="3" spans="1:64" ht="20.25" customHeight="1" x14ac:dyDescent="0.35">
      <c r="C3" s="13" t="s">
        <v>46</v>
      </c>
      <c r="BH3" s="60" t="s">
        <v>60</v>
      </c>
      <c r="BI3" s="60" t="s">
        <v>61</v>
      </c>
    </row>
    <row r="4" spans="1:64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8">
        <v>43770</v>
      </c>
      <c r="BE4" s="8">
        <v>43800</v>
      </c>
      <c r="BF4" s="8">
        <v>43831</v>
      </c>
      <c r="BG4" s="51">
        <v>43862</v>
      </c>
      <c r="BH4" s="60"/>
      <c r="BI4" s="60"/>
    </row>
    <row r="5" spans="1:64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7">
        <v>350</v>
      </c>
      <c r="BE5" s="49">
        <v>359.555555555556</v>
      </c>
      <c r="BF5" s="57">
        <v>362.70833333333297</v>
      </c>
      <c r="BG5" s="56">
        <v>371.66666666666703</v>
      </c>
      <c r="BH5" s="61">
        <f>(BG5-AU5)/AU5*100</f>
        <v>24.627421758569511</v>
      </c>
      <c r="BI5" s="61">
        <f>(BG5-BF5)/BF5*100</f>
        <v>2.4698449167147327</v>
      </c>
      <c r="BJ5" s="55"/>
      <c r="BK5" s="55"/>
      <c r="BL5" s="56"/>
    </row>
    <row r="6" spans="1:64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7">
        <v>286.66666666666703</v>
      </c>
      <c r="BE6" s="49">
        <v>273.33333333333297</v>
      </c>
      <c r="BF6" s="49">
        <v>276.33333333333297</v>
      </c>
      <c r="BG6" s="56">
        <v>288.88888888888903</v>
      </c>
      <c r="BH6" s="61">
        <f t="shared" ref="BH6:BH42" si="0">(BG6-AU6)/AU6*100</f>
        <v>-11.714770797962547</v>
      </c>
      <c r="BI6" s="61">
        <f t="shared" ref="BI6:BI42" si="1">(BG6-BF6)/BF6*100</f>
        <v>4.5436268596704723</v>
      </c>
      <c r="BJ6" s="55"/>
      <c r="BK6" s="55"/>
      <c r="BL6" s="56"/>
    </row>
    <row r="7" spans="1:64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7">
        <v>353.125</v>
      </c>
      <c r="BE7" s="49">
        <v>360.20833333333297</v>
      </c>
      <c r="BF7" s="57">
        <v>347.777777777778</v>
      </c>
      <c r="BG7" s="56">
        <v>352.222222222222</v>
      </c>
      <c r="BH7" s="61">
        <f t="shared" si="0"/>
        <v>20.495780092518025</v>
      </c>
      <c r="BI7" s="61">
        <f t="shared" si="1"/>
        <v>1.2779552715653673</v>
      </c>
      <c r="BJ7" s="55"/>
      <c r="BK7" s="55"/>
      <c r="BL7" s="56"/>
    </row>
    <row r="8" spans="1:64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7">
        <v>323.61111111111114</v>
      </c>
      <c r="BE8" s="49">
        <v>331.81818181818187</v>
      </c>
      <c r="BF8" s="57">
        <v>326.38888888888891</v>
      </c>
      <c r="BG8" s="56">
        <v>333.33333333333343</v>
      </c>
      <c r="BH8" s="61">
        <f t="shared" si="0"/>
        <v>7.5268817204301381</v>
      </c>
      <c r="BI8" s="61">
        <f t="shared" si="1"/>
        <v>2.1276595744681064</v>
      </c>
      <c r="BJ8" s="55"/>
      <c r="BK8" s="55"/>
      <c r="BL8" s="56"/>
    </row>
    <row r="9" spans="1:64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7">
        <v>326.66666666666669</v>
      </c>
      <c r="BE9" s="49">
        <v>330.33333333333297</v>
      </c>
      <c r="BF9" s="57">
        <v>346.66666666666669</v>
      </c>
      <c r="BG9" s="56">
        <v>350</v>
      </c>
      <c r="BH9" s="61">
        <f t="shared" si="0"/>
        <v>5.3511705685619431</v>
      </c>
      <c r="BI9" s="61">
        <f t="shared" si="1"/>
        <v>0.96153846153845601</v>
      </c>
      <c r="BJ9" s="55"/>
      <c r="BK9" s="55"/>
      <c r="BL9" s="56"/>
    </row>
    <row r="10" spans="1:64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7">
        <v>336.60256410256414</v>
      </c>
      <c r="BE10" s="49">
        <v>333.96825396825398</v>
      </c>
      <c r="BF10" s="57">
        <v>325.00000000000006</v>
      </c>
      <c r="BG10" s="56">
        <v>335.555555555556</v>
      </c>
      <c r="BH10" s="61">
        <f t="shared" si="0"/>
        <v>10.319634703196485</v>
      </c>
      <c r="BI10" s="61">
        <f t="shared" si="1"/>
        <v>3.247863247863366</v>
      </c>
      <c r="BJ10" s="55"/>
      <c r="BK10" s="55"/>
      <c r="BL10" s="56"/>
    </row>
    <row r="11" spans="1:64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7">
        <v>329.48717948717956</v>
      </c>
      <c r="BE11" s="49">
        <v>322.61904761904765</v>
      </c>
      <c r="BF11" s="57">
        <v>300.00000000000006</v>
      </c>
      <c r="BG11" s="56">
        <v>323.63636363636402</v>
      </c>
      <c r="BH11" s="61">
        <f t="shared" si="0"/>
        <v>9.3982074263765583</v>
      </c>
      <c r="BI11" s="61">
        <f t="shared" si="1"/>
        <v>7.8787878787879881</v>
      </c>
      <c r="BJ11" s="55"/>
      <c r="BK11" s="55"/>
      <c r="BL11" s="56"/>
    </row>
    <row r="12" spans="1:64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7">
        <v>335</v>
      </c>
      <c r="BE12" s="49">
        <v>341.11111111111097</v>
      </c>
      <c r="BF12" s="57">
        <v>361.66666666666703</v>
      </c>
      <c r="BG12" s="56">
        <v>358.33333333333297</v>
      </c>
      <c r="BH12" s="61">
        <f t="shared" si="0"/>
        <v>12.959719789842348</v>
      </c>
      <c r="BI12" s="61">
        <f t="shared" si="1"/>
        <v>-0.92165898617531328</v>
      </c>
      <c r="BJ12" s="55"/>
      <c r="BK12" s="55"/>
      <c r="BL12" s="56"/>
    </row>
    <row r="13" spans="1:64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7">
        <v>270.87878787878799</v>
      </c>
      <c r="BE13" s="49">
        <v>269.81481481481501</v>
      </c>
      <c r="BF13" s="57">
        <v>275.92592592592592</v>
      </c>
      <c r="BG13" s="56">
        <v>289.74358974359001</v>
      </c>
      <c r="BH13" s="61">
        <f t="shared" si="0"/>
        <v>2.0877478276581751</v>
      </c>
      <c r="BI13" s="61">
        <f t="shared" si="1"/>
        <v>5.007743933918527</v>
      </c>
      <c r="BJ13" s="55"/>
      <c r="BK13" s="55"/>
      <c r="BL13" s="56"/>
    </row>
    <row r="14" spans="1:64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7">
        <v>359.27536231884102</v>
      </c>
      <c r="BE14" s="49">
        <v>354.375</v>
      </c>
      <c r="BF14" s="57">
        <v>367.87878787878799</v>
      </c>
      <c r="BG14" s="56">
        <v>378.77192982456103</v>
      </c>
      <c r="BH14" s="61">
        <f t="shared" si="0"/>
        <v>20.24505708716223</v>
      </c>
      <c r="BI14" s="61">
        <f t="shared" si="1"/>
        <v>2.9610682389663112</v>
      </c>
      <c r="BJ14" s="55"/>
      <c r="BK14" s="55"/>
      <c r="BL14" s="56"/>
    </row>
    <row r="15" spans="1:64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7">
        <v>287.17948717948718</v>
      </c>
      <c r="BE15" s="49">
        <v>260.47619047619003</v>
      </c>
      <c r="BF15" s="57">
        <v>284.97435897435901</v>
      </c>
      <c r="BG15" s="56">
        <v>278.97435897435901</v>
      </c>
      <c r="BH15" s="61">
        <f t="shared" si="0"/>
        <v>-6.7036569987389498</v>
      </c>
      <c r="BI15" s="61">
        <f t="shared" si="1"/>
        <v>-2.1054525823285943</v>
      </c>
      <c r="BJ15" s="55"/>
      <c r="BK15" s="55"/>
      <c r="BL15" s="56"/>
    </row>
    <row r="16" spans="1:64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7">
        <v>322.142857142857</v>
      </c>
      <c r="BE16" s="49">
        <v>308.33333333333297</v>
      </c>
      <c r="BF16" s="57">
        <v>319.47619047619099</v>
      </c>
      <c r="BG16" s="56">
        <v>317.70833333333297</v>
      </c>
      <c r="BH16" s="61">
        <f t="shared" si="0"/>
        <v>-3.3994932432433935</v>
      </c>
      <c r="BI16" s="61">
        <f t="shared" si="1"/>
        <v>-0.55336115665551278</v>
      </c>
      <c r="BJ16" s="55"/>
      <c r="BK16" s="55"/>
      <c r="BL16" s="56"/>
    </row>
    <row r="17" spans="1:64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7">
        <v>338.20512820512801</v>
      </c>
      <c r="BE17" s="49">
        <v>326.66666666666703</v>
      </c>
      <c r="BF17" s="57">
        <v>325.76190476190499</v>
      </c>
      <c r="BG17" s="56">
        <v>337.142857142857</v>
      </c>
      <c r="BH17" s="61">
        <f t="shared" si="0"/>
        <v>6.8679245283019927</v>
      </c>
      <c r="BI17" s="61">
        <f t="shared" si="1"/>
        <v>3.4936412805144283</v>
      </c>
      <c r="BJ17" s="55"/>
      <c r="BK17" s="55"/>
      <c r="BL17" s="56"/>
    </row>
    <row r="18" spans="1:64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7">
        <v>330.55555555555549</v>
      </c>
      <c r="BE18" s="49">
        <v>327.08333333333337</v>
      </c>
      <c r="BF18" s="57">
        <v>327.5</v>
      </c>
      <c r="BG18" s="56">
        <v>320.86956521739103</v>
      </c>
      <c r="BH18" s="61">
        <f t="shared" si="0"/>
        <v>12.161397025955745</v>
      </c>
      <c r="BI18" s="61">
        <f t="shared" si="1"/>
        <v>-2.0245602389645718</v>
      </c>
      <c r="BJ18" s="55"/>
      <c r="BK18" s="55"/>
      <c r="BL18" s="56"/>
    </row>
    <row r="19" spans="1:64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7">
        <v>338.43137254902001</v>
      </c>
      <c r="BE19" s="49">
        <v>306.41025641025601</v>
      </c>
      <c r="BF19" s="57">
        <v>324.16666666666703</v>
      </c>
      <c r="BG19" s="56">
        <v>325.07246376811599</v>
      </c>
      <c r="BH19" s="61">
        <f t="shared" si="0"/>
        <v>-1.2438084755090706</v>
      </c>
      <c r="BI19" s="61">
        <f t="shared" si="1"/>
        <v>0.27942327036986131</v>
      </c>
      <c r="BJ19" s="55"/>
      <c r="BK19" s="55"/>
      <c r="BL19" s="56"/>
    </row>
    <row r="20" spans="1:64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7">
        <v>325.00000000000006</v>
      </c>
      <c r="BE20" s="49">
        <v>380.95238095238091</v>
      </c>
      <c r="BF20" s="57">
        <v>366.66666666666703</v>
      </c>
      <c r="BG20" s="56">
        <v>374.444444444444</v>
      </c>
      <c r="BH20" s="61">
        <f t="shared" si="0"/>
        <v>40.905923344947588</v>
      </c>
      <c r="BI20" s="61">
        <f t="shared" si="1"/>
        <v>2.1212121212119004</v>
      </c>
      <c r="BJ20" s="55"/>
      <c r="BK20" s="55"/>
      <c r="BL20" s="56"/>
    </row>
    <row r="21" spans="1:64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7">
        <v>340</v>
      </c>
      <c r="BE21" s="49">
        <v>386.01449275362302</v>
      </c>
      <c r="BF21" s="57">
        <v>385</v>
      </c>
      <c r="BG21" s="56">
        <v>386.730769230769</v>
      </c>
      <c r="BH21" s="61">
        <f t="shared" si="0"/>
        <v>19.37670046994797</v>
      </c>
      <c r="BI21" s="61">
        <f t="shared" si="1"/>
        <v>0.44955044955038942</v>
      </c>
      <c r="BJ21" s="55"/>
      <c r="BK21" s="55"/>
      <c r="BL21" s="56"/>
    </row>
    <row r="22" spans="1:64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7">
        <v>327.27272727272737</v>
      </c>
      <c r="BE22" s="49">
        <v>313.33333333333297</v>
      </c>
      <c r="BF22" s="57">
        <v>316.15384615384602</v>
      </c>
      <c r="BG22" s="56">
        <v>320</v>
      </c>
      <c r="BH22" s="61">
        <f t="shared" si="0"/>
        <v>-1.1764705882353073</v>
      </c>
      <c r="BI22" s="61">
        <f t="shared" si="1"/>
        <v>1.2165450121654935</v>
      </c>
      <c r="BJ22" s="55"/>
      <c r="BK22" s="55"/>
      <c r="BL22" s="56"/>
    </row>
    <row r="23" spans="1:64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7">
        <v>306.41025641025647</v>
      </c>
      <c r="BE23" s="49">
        <v>323.33333333333297</v>
      </c>
      <c r="BF23" s="57">
        <v>326.66666666666703</v>
      </c>
      <c r="BG23" s="56">
        <v>327.777777777778</v>
      </c>
      <c r="BH23" s="61">
        <f t="shared" si="0"/>
        <v>15.846615846616018</v>
      </c>
      <c r="BI23" s="61">
        <f t="shared" si="1"/>
        <v>0.34013605442172579</v>
      </c>
      <c r="BJ23" s="55"/>
      <c r="BK23" s="55"/>
      <c r="BL23" s="56"/>
    </row>
    <row r="24" spans="1:64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7">
        <v>303.70370370370375</v>
      </c>
      <c r="BE24" s="49">
        <v>321.875</v>
      </c>
      <c r="BF24" s="57">
        <v>327.38095238095201</v>
      </c>
      <c r="BG24" s="56">
        <v>328.33333333333297</v>
      </c>
      <c r="BH24" s="61">
        <f t="shared" si="0"/>
        <v>3.684210526315558</v>
      </c>
      <c r="BI24" s="61">
        <f t="shared" si="1"/>
        <v>0.29090909090909456</v>
      </c>
      <c r="BJ24" s="55"/>
      <c r="BK24" s="55"/>
      <c r="BL24" s="56"/>
    </row>
    <row r="25" spans="1:64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7">
        <v>277.77777777777777</v>
      </c>
      <c r="BE25" s="49">
        <v>281.11111111111097</v>
      </c>
      <c r="BF25" s="57">
        <v>287.857142857143</v>
      </c>
      <c r="BG25" s="56">
        <v>276.1111111111112</v>
      </c>
      <c r="BH25" s="61">
        <f t="shared" si="0"/>
        <v>-6.2472259209943237</v>
      </c>
      <c r="BI25" s="61">
        <f t="shared" si="1"/>
        <v>-4.080507306313776</v>
      </c>
      <c r="BJ25" s="55"/>
      <c r="BK25" s="55"/>
      <c r="BL25" s="56"/>
    </row>
    <row r="26" spans="1:64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7">
        <v>310.25641025641028</v>
      </c>
      <c r="BE26" s="49">
        <v>318.33333333333297</v>
      </c>
      <c r="BF26" s="57">
        <v>316.66666666666703</v>
      </c>
      <c r="BG26" s="56">
        <v>323.33333333333297</v>
      </c>
      <c r="BH26" s="61">
        <f t="shared" si="0"/>
        <v>-0.68259385665553562</v>
      </c>
      <c r="BI26" s="61">
        <f t="shared" si="1"/>
        <v>2.1052631578945071</v>
      </c>
      <c r="BJ26" s="55"/>
      <c r="BK26" s="55"/>
      <c r="BL26" s="56"/>
    </row>
    <row r="27" spans="1:64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7">
        <v>303.84615384615381</v>
      </c>
      <c r="BE27" s="49">
        <v>323.88888888888903</v>
      </c>
      <c r="BF27" s="57">
        <v>311.11111111111109</v>
      </c>
      <c r="BG27" s="56">
        <v>317.17948717948701</v>
      </c>
      <c r="BH27" s="61">
        <f t="shared" si="0"/>
        <v>6.218246869409592</v>
      </c>
      <c r="BI27" s="61">
        <f t="shared" si="1"/>
        <v>1.9505494505494052</v>
      </c>
      <c r="BJ27" s="55"/>
      <c r="BK27" s="55"/>
      <c r="BL27" s="56"/>
    </row>
    <row r="28" spans="1:64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7">
        <v>281.66666666666703</v>
      </c>
      <c r="BE28" s="49">
        <v>285.41025641025601</v>
      </c>
      <c r="BF28" s="57">
        <v>281.875</v>
      </c>
      <c r="BG28" s="56">
        <v>279.04761904761898</v>
      </c>
      <c r="BH28" s="61">
        <f t="shared" si="0"/>
        <v>-1.6861001593825014</v>
      </c>
      <c r="BI28" s="61">
        <f t="shared" si="1"/>
        <v>-1.0030619786717587</v>
      </c>
      <c r="BJ28" s="55"/>
      <c r="BK28" s="55"/>
      <c r="BL28" s="56"/>
    </row>
    <row r="29" spans="1:64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7">
        <v>334.16666666666663</v>
      </c>
      <c r="BE29" s="49">
        <v>337.71929824561403</v>
      </c>
      <c r="BF29" s="57">
        <v>335.00000000000011</v>
      </c>
      <c r="BG29" s="56">
        <v>343.13725490196077</v>
      </c>
      <c r="BH29" s="61">
        <f t="shared" si="0"/>
        <v>25.07241034283026</v>
      </c>
      <c r="BI29" s="61">
        <f t="shared" si="1"/>
        <v>2.4290313140181063</v>
      </c>
      <c r="BJ29" s="55"/>
      <c r="BK29" s="55"/>
      <c r="BL29" s="56"/>
    </row>
    <row r="30" spans="1:64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7">
        <v>319.4444444444444</v>
      </c>
      <c r="BE30" s="49">
        <v>324.87179487179498</v>
      </c>
      <c r="BF30" s="57">
        <v>324.35897435897431</v>
      </c>
      <c r="BG30" s="56">
        <v>322.42424242424198</v>
      </c>
      <c r="BH30" s="61">
        <f t="shared" si="0"/>
        <v>9.709572091424441</v>
      </c>
      <c r="BI30" s="61">
        <f t="shared" si="1"/>
        <v>-0.5964786201941561</v>
      </c>
      <c r="BJ30" s="55"/>
      <c r="BK30" s="55"/>
      <c r="BL30" s="56"/>
    </row>
    <row r="31" spans="1:64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7">
        <v>291.66666666666674</v>
      </c>
      <c r="BE31" s="49">
        <v>305.00000000000006</v>
      </c>
      <c r="BF31" s="57">
        <v>325.83333333333337</v>
      </c>
      <c r="BG31" s="56">
        <v>325.64102564102569</v>
      </c>
      <c r="BH31" s="61">
        <f t="shared" si="0"/>
        <v>21.319227186969979</v>
      </c>
      <c r="BI31" s="61">
        <f t="shared" si="1"/>
        <v>-5.9020263623840157E-2</v>
      </c>
      <c r="BJ31" s="55"/>
      <c r="BK31" s="55"/>
      <c r="BL31" s="56"/>
    </row>
    <row r="32" spans="1:64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7">
        <v>320.08333333333297</v>
      </c>
      <c r="BE32" s="49">
        <v>325</v>
      </c>
      <c r="BF32" s="57">
        <v>327.4358974358974</v>
      </c>
      <c r="BG32" s="56">
        <v>329.39393939393898</v>
      </c>
      <c r="BH32" s="61">
        <f t="shared" si="0"/>
        <v>0.32302722658050964</v>
      </c>
      <c r="BI32" s="61">
        <f t="shared" si="1"/>
        <v>0.59799245390463196</v>
      </c>
      <c r="BJ32" s="55"/>
      <c r="BK32" s="55"/>
      <c r="BL32" s="56"/>
    </row>
    <row r="33" spans="1:64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7">
        <v>318.4210526315789</v>
      </c>
      <c r="BE33" s="49">
        <v>316.31578947368399</v>
      </c>
      <c r="BF33" s="57">
        <v>328.5087719298246</v>
      </c>
      <c r="BG33" s="56">
        <v>328.54901960784298</v>
      </c>
      <c r="BH33" s="61">
        <f t="shared" si="0"/>
        <v>0.83345870317432169</v>
      </c>
      <c r="BI33" s="61">
        <f t="shared" si="1"/>
        <v>1.2251629623750909E-2</v>
      </c>
      <c r="BJ33" s="55"/>
      <c r="BK33" s="55"/>
      <c r="BL33" s="56"/>
    </row>
    <row r="34" spans="1:64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7">
        <v>315.87301587301585</v>
      </c>
      <c r="BE34" s="49">
        <v>319.0625</v>
      </c>
      <c r="BF34" s="57">
        <v>326.11111111111097</v>
      </c>
      <c r="BG34" s="56">
        <v>323.14814814814798</v>
      </c>
      <c r="BH34" s="61">
        <f t="shared" si="0"/>
        <v>4.0548598688131561</v>
      </c>
      <c r="BI34" s="61">
        <f t="shared" si="1"/>
        <v>-0.90857467348098553</v>
      </c>
      <c r="BJ34" s="55"/>
      <c r="BK34" s="55"/>
      <c r="BL34" s="56"/>
    </row>
    <row r="35" spans="1:64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7">
        <v>316.66666666666669</v>
      </c>
      <c r="BE35" s="49">
        <v>314.58333333333331</v>
      </c>
      <c r="BF35" s="57">
        <v>325.09803921568601</v>
      </c>
      <c r="BG35" s="56">
        <v>320.75757575757598</v>
      </c>
      <c r="BH35" s="61">
        <f t="shared" si="0"/>
        <v>0.82752872536769451</v>
      </c>
      <c r="BI35" s="61">
        <f t="shared" si="1"/>
        <v>-1.3351244654017613</v>
      </c>
      <c r="BJ35" s="55"/>
      <c r="BK35" s="55"/>
      <c r="BL35" s="56"/>
    </row>
    <row r="36" spans="1:64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7">
        <v>350.37037037036998</v>
      </c>
      <c r="BE36" s="49">
        <v>353.33333333333337</v>
      </c>
      <c r="BF36" s="57">
        <v>362.96296296296299</v>
      </c>
      <c r="BG36" s="56">
        <v>366.66666666666674</v>
      </c>
      <c r="BH36" s="61">
        <f t="shared" si="0"/>
        <v>9.2748126072427119</v>
      </c>
      <c r="BI36" s="61">
        <f t="shared" si="1"/>
        <v>1.0204081632653195</v>
      </c>
      <c r="BJ36" s="55"/>
      <c r="BK36" s="55"/>
      <c r="BL36" s="56"/>
    </row>
    <row r="37" spans="1:64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7">
        <v>306.14035087719304</v>
      </c>
      <c r="BE37" s="49">
        <v>300</v>
      </c>
      <c r="BF37" s="57">
        <v>290.83333333333337</v>
      </c>
      <c r="BG37" s="56">
        <v>296.43678160919501</v>
      </c>
      <c r="BH37" s="61">
        <f t="shared" si="0"/>
        <v>-3.721387169663176</v>
      </c>
      <c r="BI37" s="61">
        <f t="shared" si="1"/>
        <v>1.9266870862561503</v>
      </c>
      <c r="BJ37" s="55"/>
      <c r="BK37" s="55"/>
      <c r="BL37" s="56"/>
    </row>
    <row r="38" spans="1:64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7">
        <v>316.66666666666669</v>
      </c>
      <c r="BE38" s="49">
        <v>308.88888888888903</v>
      </c>
      <c r="BF38" s="57">
        <v>310</v>
      </c>
      <c r="BG38" s="56">
        <v>313.33333333333297</v>
      </c>
      <c r="BH38" s="61">
        <f t="shared" si="0"/>
        <v>9.8701298701297304</v>
      </c>
      <c r="BI38" s="61">
        <f t="shared" si="1"/>
        <v>1.0752688172041849</v>
      </c>
      <c r="BJ38" s="55"/>
      <c r="BK38" s="55"/>
      <c r="BL38" s="56"/>
    </row>
    <row r="39" spans="1:64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7">
        <v>325.75757575757598</v>
      </c>
      <c r="BE39" s="49">
        <v>331.66666666666703</v>
      </c>
      <c r="BF39" s="57">
        <v>337.57575757575802</v>
      </c>
      <c r="BG39" s="56">
        <v>336.74074074074099</v>
      </c>
      <c r="BH39" s="61">
        <f t="shared" si="0"/>
        <v>18.7959193929346</v>
      </c>
      <c r="BI39" s="61">
        <f t="shared" si="1"/>
        <v>-0.24735687213251284</v>
      </c>
      <c r="BJ39" s="55"/>
      <c r="BK39" s="55"/>
      <c r="BL39" s="56"/>
    </row>
    <row r="40" spans="1:64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7">
        <v>270</v>
      </c>
      <c r="BE40" s="49">
        <v>280.5555555555556</v>
      </c>
      <c r="BF40" s="49">
        <v>282.555555555556</v>
      </c>
      <c r="BG40" s="56">
        <v>286.66666666666703</v>
      </c>
      <c r="BH40" s="61">
        <f t="shared" si="0"/>
        <v>-8.5106382978721218</v>
      </c>
      <c r="BI40" s="61">
        <f t="shared" si="1"/>
        <v>1.4549744396381912</v>
      </c>
      <c r="BJ40" s="55"/>
      <c r="BK40" s="55"/>
      <c r="BL40" s="56"/>
    </row>
    <row r="41" spans="1:64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7">
        <v>299.99999999999994</v>
      </c>
      <c r="BE41" s="49">
        <v>304.375</v>
      </c>
      <c r="BF41" s="57">
        <v>307.64705882352899</v>
      </c>
      <c r="BG41" s="56">
        <v>308.81818181818198</v>
      </c>
      <c r="BH41" s="61">
        <f t="shared" si="0"/>
        <v>0.92744167079319006</v>
      </c>
      <c r="BI41" s="61">
        <f t="shared" si="1"/>
        <v>0.38067095428491116</v>
      </c>
      <c r="BJ41" s="55"/>
      <c r="BK41" s="55"/>
      <c r="BL41" s="56"/>
    </row>
    <row r="42" spans="1:64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61">
        <f t="shared" si="0"/>
        <v>7.038316403654445</v>
      </c>
      <c r="BI42" s="61">
        <f t="shared" si="1"/>
        <v>1.0109500075760744</v>
      </c>
    </row>
    <row r="43" spans="1:64" ht="15" customHeight="1" x14ac:dyDescent="0.25">
      <c r="A43" s="11" t="s">
        <v>44</v>
      </c>
      <c r="E43" s="14">
        <f>E42/D42*100-100</f>
        <v>7.5524922131515524</v>
      </c>
      <c r="F43" s="14">
        <f t="shared" ref="F43:AS43" si="18">F42/E42*100-100</f>
        <v>12.140921363290147</v>
      </c>
      <c r="G43" s="14">
        <f t="shared" si="18"/>
        <v>-4.9945461730845722</v>
      </c>
      <c r="H43" s="14">
        <f t="shared" si="18"/>
        <v>1.3108290224215011</v>
      </c>
      <c r="I43" s="14">
        <f t="shared" si="18"/>
        <v>13.841233912217078</v>
      </c>
      <c r="J43" s="14">
        <f t="shared" si="18"/>
        <v>-14.01623722496889</v>
      </c>
      <c r="K43" s="14">
        <f t="shared" si="18"/>
        <v>19.483947276998421</v>
      </c>
      <c r="L43" s="14">
        <f t="shared" si="18"/>
        <v>-16.764243847781174</v>
      </c>
      <c r="M43" s="14">
        <f t="shared" si="18"/>
        <v>-3.738053229139382E-2</v>
      </c>
      <c r="N43" s="14">
        <f t="shared" si="18"/>
        <v>4.1012665574236422</v>
      </c>
      <c r="O43" s="14">
        <f t="shared" si="18"/>
        <v>2.1823222231757313</v>
      </c>
      <c r="P43" s="14">
        <f t="shared" si="18"/>
        <v>30.655037197236396</v>
      </c>
      <c r="Q43" s="14">
        <f t="shared" si="18"/>
        <v>-3.8993359553723366</v>
      </c>
      <c r="R43" s="14">
        <f t="shared" si="18"/>
        <v>-3.1905271691828716</v>
      </c>
      <c r="S43" s="14">
        <f t="shared" si="18"/>
        <v>1.4033088234866682</v>
      </c>
      <c r="T43" s="14">
        <f t="shared" si="18"/>
        <v>-3.3716008044298036</v>
      </c>
      <c r="U43" s="14">
        <f t="shared" si="18"/>
        <v>-18.031565582230456</v>
      </c>
      <c r="V43" s="14">
        <f t="shared" si="18"/>
        <v>87.119108591287386</v>
      </c>
      <c r="W43" s="14">
        <f t="shared" si="18"/>
        <v>-18.769048950226193</v>
      </c>
      <c r="X43" s="14">
        <f t="shared" si="18"/>
        <v>-11.59366430770217</v>
      </c>
      <c r="Y43" s="14">
        <f t="shared" si="18"/>
        <v>-9.8722827814000169</v>
      </c>
      <c r="Z43" s="14">
        <f t="shared" si="18"/>
        <v>8.0094914296793718</v>
      </c>
      <c r="AA43" s="14">
        <f t="shared" si="18"/>
        <v>-5.2831078271856029</v>
      </c>
      <c r="AB43" s="14">
        <f t="shared" si="18"/>
        <v>-2.3590127062510788</v>
      </c>
      <c r="AC43" s="14">
        <f t="shared" si="18"/>
        <v>-19.597389680120202</v>
      </c>
      <c r="AD43" s="14">
        <f t="shared" si="18"/>
        <v>17.276334033663929</v>
      </c>
      <c r="AE43" s="14">
        <f t="shared" si="18"/>
        <v>3.3871598215067706</v>
      </c>
      <c r="AF43" s="14">
        <f t="shared" si="18"/>
        <v>-2.3063243369887942</v>
      </c>
      <c r="AG43" s="14">
        <f t="shared" si="18"/>
        <v>8.794302176464285</v>
      </c>
      <c r="AH43" s="14">
        <f t="shared" si="18"/>
        <v>-0.61240065953927569</v>
      </c>
      <c r="AI43" s="14">
        <f t="shared" si="18"/>
        <v>-9.6484687358426413E-2</v>
      </c>
      <c r="AJ43" s="14">
        <f t="shared" si="18"/>
        <v>-6.7854631110225796</v>
      </c>
      <c r="AK43" s="14">
        <f t="shared" si="18"/>
        <v>3.5310404561180064</v>
      </c>
      <c r="AL43" s="14">
        <f t="shared" si="18"/>
        <v>0.6468447294279116</v>
      </c>
      <c r="AM43" s="14">
        <f t="shared" si="18"/>
        <v>-0.2196196171331195</v>
      </c>
      <c r="AN43" s="14">
        <f t="shared" si="18"/>
        <v>-1.0022122103510469</v>
      </c>
      <c r="AO43" s="14">
        <f t="shared" si="18"/>
        <v>4.2906229639763467</v>
      </c>
      <c r="AP43" s="14">
        <f t="shared" si="18"/>
        <v>2.953873560005178</v>
      </c>
      <c r="AQ43" s="14">
        <f t="shared" si="18"/>
        <v>6.1482068751701036</v>
      </c>
      <c r="AR43" s="14">
        <f t="shared" si="18"/>
        <v>-5.4606953067483488</v>
      </c>
      <c r="AS43" s="14">
        <f t="shared" si="18"/>
        <v>-2.5435388938032872</v>
      </c>
      <c r="AT43" s="14">
        <f t="shared" ref="AT43" si="19">AT42/AS42*100-100</f>
        <v>5.3459874780642451</v>
      </c>
      <c r="AU43" s="14">
        <f t="shared" ref="AU43" si="20">AU42/AT42*100-100</f>
        <v>-0.27481946219153031</v>
      </c>
      <c r="AV43" s="14">
        <f t="shared" ref="AV43" si="21">AV42/AU42*100-100</f>
        <v>-0.49147643791674511</v>
      </c>
      <c r="AW43" s="14">
        <f t="shared" ref="AW43:AX43" si="22">AW42/AV42*100-100</f>
        <v>4.0563421528184307</v>
      </c>
      <c r="AX43" s="14">
        <f t="shared" si="22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3">BA42/AZ42*100-100</f>
        <v>2.0917768782232145</v>
      </c>
      <c r="BB43" s="14">
        <f t="shared" si="23"/>
        <v>-1.2959078893208584</v>
      </c>
      <c r="BC43" s="14">
        <f t="shared" si="23"/>
        <v>1.9650061327192105</v>
      </c>
      <c r="BD43" s="14">
        <f t="shared" si="23"/>
        <v>-2.2097993428757974</v>
      </c>
      <c r="BE43" s="14">
        <f t="shared" si="23"/>
        <v>0.95933795056011206</v>
      </c>
      <c r="BF43" s="14">
        <f t="shared" si="23"/>
        <v>0.95933142941959204</v>
      </c>
      <c r="BG43" s="14">
        <f>BG42/BF42*100-100</f>
        <v>1.0109500075760707</v>
      </c>
      <c r="BH43" s="62"/>
      <c r="BI43" s="62"/>
    </row>
    <row r="44" spans="1:64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24">P42/D42*100-100</f>
        <v>57.007393479165984</v>
      </c>
      <c r="Q44" s="14">
        <f t="shared" si="24"/>
        <v>40.289773512277236</v>
      </c>
      <c r="R44" s="14">
        <f t="shared" si="24"/>
        <v>21.109928937361303</v>
      </c>
      <c r="S44" s="14">
        <f t="shared" si="24"/>
        <v>29.265710871711349</v>
      </c>
      <c r="T44" s="14">
        <f t="shared" si="24"/>
        <v>23.291249641699281</v>
      </c>
      <c r="U44" s="14">
        <f t="shared" si="24"/>
        <v>-11.227326310138153</v>
      </c>
      <c r="V44" s="14">
        <f t="shared" si="24"/>
        <v>93.188376874986886</v>
      </c>
      <c r="W44" s="14">
        <f t="shared" si="24"/>
        <v>31.338777659702515</v>
      </c>
      <c r="X44" s="14">
        <f t="shared" si="24"/>
        <v>39.497502082705694</v>
      </c>
      <c r="Y44" s="14">
        <f t="shared" si="24"/>
        <v>25.772928794373399</v>
      </c>
      <c r="Z44" s="14">
        <f t="shared" si="24"/>
        <v>30.494762685793688</v>
      </c>
      <c r="AA44" s="14">
        <f t="shared" si="24"/>
        <v>20.960828619962271</v>
      </c>
      <c r="AB44" s="14">
        <f t="shared" si="24"/>
        <v>-9.6036786358750845</v>
      </c>
      <c r="AC44" s="14">
        <f t="shared" si="24"/>
        <v>-24.369927375161865</v>
      </c>
      <c r="AD44" s="14">
        <f t="shared" si="24"/>
        <v>-8.3806842369527459</v>
      </c>
      <c r="AE44" s="14">
        <f t="shared" si="24"/>
        <v>-6.5882469573090532</v>
      </c>
      <c r="AF44" s="14">
        <f t="shared" si="24"/>
        <v>-5.5584322948785001</v>
      </c>
      <c r="AG44" s="14">
        <f t="shared" si="24"/>
        <v>25.349526655136373</v>
      </c>
      <c r="AH44" s="14">
        <f t="shared" si="24"/>
        <v>-33.421078015454114</v>
      </c>
      <c r="AI44" s="14">
        <f t="shared" si="24"/>
        <v>-18.116576673999546</v>
      </c>
      <c r="AJ44" s="14">
        <f t="shared" si="24"/>
        <v>-13.663140492744063</v>
      </c>
      <c r="AK44" s="14">
        <f t="shared" si="24"/>
        <v>-0.82357380893243715</v>
      </c>
      <c r="AL44" s="14">
        <f t="shared" si="24"/>
        <v>-7.5840999198603924</v>
      </c>
      <c r="AM44" s="14">
        <f t="shared" si="24"/>
        <v>-2.643620880246317</v>
      </c>
      <c r="AN44" s="14">
        <f t="shared" si="24"/>
        <v>-1.2907752451308454</v>
      </c>
      <c r="AO44" s="14">
        <f t="shared" si="24"/>
        <v>28.036222966148216</v>
      </c>
      <c r="AP44" s="14">
        <f t="shared" si="24"/>
        <v>12.399702966274845</v>
      </c>
      <c r="AQ44" s="14">
        <f t="shared" si="24"/>
        <v>15.401438087381351</v>
      </c>
      <c r="AR44" s="14">
        <f t="shared" si="24"/>
        <v>11.675312074608499</v>
      </c>
      <c r="AS44" s="14">
        <f t="shared" si="24"/>
        <v>3.7230718833640708E-2</v>
      </c>
      <c r="AT44" s="14">
        <f t="shared" ref="AT44" si="25">AT42/AH42*100-100</f>
        <v>6.0345649213828807</v>
      </c>
      <c r="AU44" s="14">
        <f t="shared" ref="AU44" si="26">AU42/AI42*100-100</f>
        <v>5.8452857934101985</v>
      </c>
      <c r="AV44" s="14">
        <f t="shared" ref="AV44" si="27">AV42/AJ42*100-100</f>
        <v>12.992119757604655</v>
      </c>
      <c r="AW44" s="14">
        <f t="shared" ref="AW44:AX44" si="28">AW42/AK42*100-100</f>
        <v>13.565425617962617</v>
      </c>
      <c r="AX44" s="14">
        <f t="shared" si="28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29">BA42/AO42*100-100</f>
        <v>11.737109548955218</v>
      </c>
      <c r="BB44" s="14">
        <f t="shared" si="29"/>
        <v>7.1247692946014354</v>
      </c>
      <c r="BC44" s="14">
        <f t="shared" si="29"/>
        <v>2.9030831480323371</v>
      </c>
      <c r="BD44" s="14">
        <f t="shared" si="29"/>
        <v>6.4415819635399032</v>
      </c>
      <c r="BE44" s="14">
        <f t="shared" si="29"/>
        <v>10.267410938913855</v>
      </c>
      <c r="BF44" s="14">
        <f t="shared" si="29"/>
        <v>5.6758245221621735</v>
      </c>
      <c r="BG44" s="14">
        <f>BG42/AU42*100-100</f>
        <v>7.0383164036544485</v>
      </c>
      <c r="BH44" s="63"/>
      <c r="BI44" s="63"/>
    </row>
    <row r="46" spans="1:64" ht="15" customHeight="1" x14ac:dyDescent="0.25">
      <c r="A46" s="12" t="s">
        <v>47</v>
      </c>
      <c r="BH46" s="64"/>
      <c r="BI46" s="64"/>
    </row>
    <row r="47" spans="1:64" ht="15" customHeight="1" x14ac:dyDescent="0.25">
      <c r="A47" s="4" t="s">
        <v>49</v>
      </c>
      <c r="B47" s="46">
        <v>386.73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H47" s="65"/>
      <c r="BI47" s="65"/>
    </row>
    <row r="48" spans="1:64" ht="15" customHeight="1" x14ac:dyDescent="0.25">
      <c r="A48" s="4" t="s">
        <v>50</v>
      </c>
      <c r="B48" s="46">
        <v>378.77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H48" s="65"/>
      <c r="BI48" s="65"/>
    </row>
    <row r="49" spans="1:61" ht="15" customHeight="1" x14ac:dyDescent="0.25">
      <c r="A49" s="4" t="s">
        <v>51</v>
      </c>
      <c r="B49" s="46">
        <v>374.44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H49" s="65"/>
      <c r="BI49" s="65"/>
    </row>
    <row r="50" spans="1:61" ht="15" customHeight="1" x14ac:dyDescent="0.25">
      <c r="F50" s="5"/>
      <c r="BH50" s="65"/>
      <c r="BI50" s="65"/>
    </row>
    <row r="51" spans="1:61" ht="15" customHeight="1" x14ac:dyDescent="0.25">
      <c r="A51" s="12" t="s">
        <v>48</v>
      </c>
      <c r="BH51" s="65"/>
      <c r="BI51" s="65"/>
    </row>
    <row r="52" spans="1:61" ht="15" customHeight="1" x14ac:dyDescent="0.25">
      <c r="A52" s="4" t="s">
        <v>52</v>
      </c>
      <c r="B52" s="46">
        <v>279.05</v>
      </c>
      <c r="I52" s="4"/>
      <c r="J52" s="28"/>
      <c r="AD52" s="4"/>
      <c r="AE52" s="38"/>
      <c r="AH52" s="4"/>
      <c r="BH52" s="65"/>
      <c r="BI52" s="65"/>
    </row>
    <row r="53" spans="1:61" ht="15" customHeight="1" x14ac:dyDescent="0.25">
      <c r="A53" s="4" t="s">
        <v>53</v>
      </c>
      <c r="B53" s="46">
        <v>278.97000000000003</v>
      </c>
      <c r="I53" s="4"/>
      <c r="J53" s="28"/>
      <c r="AD53" s="4"/>
      <c r="AE53" s="38"/>
      <c r="AH53" s="4"/>
      <c r="AI53" s="22"/>
      <c r="BH53" s="65"/>
      <c r="BI53" s="65"/>
    </row>
    <row r="54" spans="1:61" ht="15" customHeight="1" x14ac:dyDescent="0.25">
      <c r="A54" s="4" t="s">
        <v>54</v>
      </c>
      <c r="B54" s="46">
        <v>276.11</v>
      </c>
      <c r="I54" s="4"/>
      <c r="J54" s="28"/>
      <c r="AD54" s="4"/>
      <c r="AE54" s="38"/>
      <c r="BH54" s="65"/>
      <c r="BI54" s="65"/>
    </row>
    <row r="55" spans="1:61" x14ac:dyDescent="0.25">
      <c r="A55" s="4"/>
      <c r="B55" s="46"/>
      <c r="BH55" s="65"/>
      <c r="BI55" s="65"/>
    </row>
    <row r="56" spans="1:61" x14ac:dyDescent="0.25">
      <c r="A56" s="4"/>
      <c r="B56" s="46"/>
      <c r="BH56" s="65"/>
      <c r="BI56" s="65"/>
    </row>
    <row r="57" spans="1:61" x14ac:dyDescent="0.25">
      <c r="A57" s="4"/>
      <c r="B57" s="46"/>
      <c r="BH57" s="65"/>
      <c r="BI57" s="65"/>
    </row>
    <row r="58" spans="1:61" x14ac:dyDescent="0.25">
      <c r="BH58" s="65"/>
      <c r="BI58" s="65"/>
    </row>
    <row r="59" spans="1:61" x14ac:dyDescent="0.25">
      <c r="BH59" s="65"/>
      <c r="BI59" s="65"/>
    </row>
    <row r="60" spans="1:61" x14ac:dyDescent="0.25">
      <c r="BH60" s="65"/>
      <c r="BI60" s="65"/>
    </row>
    <row r="61" spans="1:61" x14ac:dyDescent="0.25">
      <c r="BH61" s="65"/>
      <c r="BI61" s="65"/>
    </row>
    <row r="62" spans="1:61" x14ac:dyDescent="0.25">
      <c r="BH62" s="65"/>
      <c r="BI62" s="65"/>
    </row>
    <row r="63" spans="1:61" x14ac:dyDescent="0.25">
      <c r="BH63" s="65"/>
      <c r="BI63" s="65"/>
    </row>
    <row r="64" spans="1:61" x14ac:dyDescent="0.25">
      <c r="BH64" s="65"/>
      <c r="BI64" s="65"/>
    </row>
    <row r="65" spans="60:61" x14ac:dyDescent="0.25">
      <c r="BH65" s="65"/>
      <c r="BI65" s="65"/>
    </row>
    <row r="66" spans="60:61" x14ac:dyDescent="0.25">
      <c r="BH66" s="65"/>
      <c r="BI66" s="65"/>
    </row>
    <row r="67" spans="60:61" x14ac:dyDescent="0.25">
      <c r="BH67" s="65"/>
      <c r="BI67" s="65"/>
    </row>
    <row r="68" spans="60:61" x14ac:dyDescent="0.25">
      <c r="BH68" s="65"/>
      <c r="BI68" s="65"/>
    </row>
    <row r="69" spans="60:61" x14ac:dyDescent="0.25">
      <c r="BH69" s="65"/>
      <c r="BI69" s="65"/>
    </row>
    <row r="70" spans="60:61" x14ac:dyDescent="0.25">
      <c r="BH70" s="65"/>
      <c r="BI70" s="65"/>
    </row>
    <row r="71" spans="60:61" x14ac:dyDescent="0.25">
      <c r="BH71" s="65"/>
      <c r="BI71" s="65"/>
    </row>
    <row r="72" spans="60:61" x14ac:dyDescent="0.25">
      <c r="BH72" s="65"/>
      <c r="BI72" s="65"/>
    </row>
  </sheetData>
  <autoFilter ref="BG3:BG57" xr:uid="{00000000-0009-0000-0000-000000000000}"/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L72"/>
  <sheetViews>
    <sheetView tabSelected="1" workbookViewId="0">
      <pane xSplit="1" topLeftCell="B1" activePane="topRight" state="frozen"/>
      <selection activeCell="BH1" sqref="BH1:BI1048576"/>
      <selection pane="topRight" activeCell="BH1" sqref="BH1:BI1048576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0" max="61" width="29" style="58" customWidth="1"/>
  </cols>
  <sheetData>
    <row r="2" spans="1:64" x14ac:dyDescent="0.25">
      <c r="BH2" s="59"/>
      <c r="BI2" s="59"/>
    </row>
    <row r="3" spans="1:64" x14ac:dyDescent="0.25">
      <c r="BH3" s="60" t="s">
        <v>60</v>
      </c>
      <c r="BI3" s="60" t="s">
        <v>61</v>
      </c>
    </row>
    <row r="4" spans="1:64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60"/>
      <c r="BI4" s="60"/>
    </row>
    <row r="5" spans="1:64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6">
        <v>1266.3636363636399</v>
      </c>
      <c r="BH5" s="61">
        <f>(BG5-AU5)/AU5*100</f>
        <v>-0.11779769526220776</v>
      </c>
      <c r="BI5" s="61">
        <f>(BG5-BF5)/BF5*100</f>
        <v>-0.28632784538268519</v>
      </c>
      <c r="BJ5" s="55"/>
      <c r="BK5" s="55"/>
      <c r="BL5" s="56"/>
    </row>
    <row r="6" spans="1:64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6">
        <v>1180</v>
      </c>
      <c r="BH6" s="61">
        <f t="shared" ref="BH6:BH42" si="0">(BG6-AU6)/AU6*100</f>
        <v>-2.2099447513812218</v>
      </c>
      <c r="BI6" s="61">
        <f t="shared" ref="BI6:BI42" si="1">(BG6-BF6)/BF6*100</f>
        <v>-0.281690140845064</v>
      </c>
      <c r="BJ6" s="55"/>
      <c r="BK6" s="55"/>
      <c r="BL6" s="56"/>
    </row>
    <row r="7" spans="1:64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6">
        <v>1333.3333333333301</v>
      </c>
      <c r="BH7" s="61">
        <f t="shared" si="0"/>
        <v>7.5268817204298442</v>
      </c>
      <c r="BI7" s="61">
        <f t="shared" si="1"/>
        <v>-0.12484394506890829</v>
      </c>
      <c r="BJ7" s="55"/>
      <c r="BK7" s="55"/>
      <c r="BL7" s="56"/>
    </row>
    <row r="8" spans="1:64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6">
        <v>1157.2727272727273</v>
      </c>
      <c r="BH8" s="61">
        <f t="shared" si="0"/>
        <v>-6.2093242192297575</v>
      </c>
      <c r="BI8" s="61">
        <f t="shared" si="1"/>
        <v>1.3669542136695336</v>
      </c>
      <c r="BJ8" s="55"/>
      <c r="BK8" s="55"/>
      <c r="BL8" s="56"/>
    </row>
    <row r="9" spans="1:64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6">
        <v>1188.05555555556</v>
      </c>
      <c r="BH9" s="61">
        <f t="shared" si="0"/>
        <v>1.5142884268493353</v>
      </c>
      <c r="BI9" s="61">
        <f t="shared" si="1"/>
        <v>-0.52563029118923654</v>
      </c>
      <c r="BJ9" s="55"/>
      <c r="BK9" s="55"/>
      <c r="BL9" s="56"/>
    </row>
    <row r="10" spans="1:64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6">
        <v>1133.3333333333301</v>
      </c>
      <c r="BH10" s="61">
        <f t="shared" si="0"/>
        <v>-11.583924349882047</v>
      </c>
      <c r="BI10" s="61">
        <f t="shared" si="1"/>
        <v>0.99009900990070421</v>
      </c>
      <c r="BJ10" s="55"/>
      <c r="BK10" s="55"/>
      <c r="BL10" s="56"/>
    </row>
    <row r="11" spans="1:64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6">
        <v>1150</v>
      </c>
      <c r="BH11" s="61">
        <f t="shared" si="0"/>
        <v>4.0723981900452486</v>
      </c>
      <c r="BI11" s="61">
        <f t="shared" si="1"/>
        <v>3.1746031746036039</v>
      </c>
      <c r="BJ11" s="55"/>
      <c r="BK11" s="55"/>
      <c r="BL11" s="56"/>
    </row>
    <row r="12" spans="1:64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6">
        <v>1235</v>
      </c>
      <c r="BH12" s="61">
        <f t="shared" si="0"/>
        <v>-3.515625</v>
      </c>
      <c r="BI12" s="61">
        <f t="shared" si="1"/>
        <v>1.6460905349794239</v>
      </c>
      <c r="BJ12" s="55"/>
      <c r="BK12" s="55"/>
      <c r="BL12" s="56"/>
    </row>
    <row r="13" spans="1:64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6">
        <v>1375</v>
      </c>
      <c r="BH13" s="61">
        <f t="shared" si="0"/>
        <v>3.7735849056603774</v>
      </c>
      <c r="BI13" s="61">
        <f t="shared" si="1"/>
        <v>-0.18148820326678766</v>
      </c>
      <c r="BJ13" s="55"/>
      <c r="BK13" s="55"/>
      <c r="BL13" s="56"/>
    </row>
    <row r="14" spans="1:64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6">
        <v>1236.3888888888901</v>
      </c>
      <c r="BH14" s="61">
        <f t="shared" si="0"/>
        <v>-5.0574859751284276</v>
      </c>
      <c r="BI14" s="61">
        <f t="shared" si="1"/>
        <v>0.42664041187217588</v>
      </c>
      <c r="BJ14" s="55"/>
      <c r="BK14" s="55"/>
      <c r="BL14" s="56"/>
    </row>
    <row r="15" spans="1:64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6">
        <v>1196.1538461538501</v>
      </c>
      <c r="BH15" s="61">
        <f t="shared" si="0"/>
        <v>1.5226059178775377</v>
      </c>
      <c r="BI15" s="61">
        <f t="shared" si="1"/>
        <v>2.0717948717952046</v>
      </c>
      <c r="BJ15" s="55"/>
      <c r="BK15" s="55"/>
      <c r="BL15" s="56"/>
    </row>
    <row r="16" spans="1:64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6">
        <v>1154.375</v>
      </c>
      <c r="BH16" s="61">
        <f t="shared" si="0"/>
        <v>2.839643652561247</v>
      </c>
      <c r="BI16" s="61">
        <f t="shared" si="1"/>
        <v>0.44906457828329344</v>
      </c>
      <c r="BJ16" s="55"/>
      <c r="BK16" s="55"/>
      <c r="BL16" s="56"/>
    </row>
    <row r="17" spans="1:64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6">
        <v>1223.0769230769199</v>
      </c>
      <c r="BH17" s="61">
        <f t="shared" si="0"/>
        <v>-2.2440823854905725</v>
      </c>
      <c r="BI17" s="61">
        <f t="shared" si="1"/>
        <v>0.60562234475215626</v>
      </c>
      <c r="BJ17" s="55"/>
      <c r="BK17" s="55"/>
      <c r="BL17" s="56"/>
    </row>
    <row r="18" spans="1:64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6">
        <v>1257.8947368421052</v>
      </c>
      <c r="BH18" s="61">
        <f t="shared" si="0"/>
        <v>4.366812227073952</v>
      </c>
      <c r="BI18" s="61">
        <f t="shared" si="1"/>
        <v>-1.8000391312853987</v>
      </c>
      <c r="BJ18" s="55"/>
      <c r="BK18" s="55"/>
      <c r="BL18" s="56"/>
    </row>
    <row r="19" spans="1:64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6">
        <v>1179.0476190476199</v>
      </c>
      <c r="BH19" s="61">
        <f t="shared" si="0"/>
        <v>-7.4219480276686598</v>
      </c>
      <c r="BI19" s="61">
        <f t="shared" si="1"/>
        <v>-2.6474442988203695</v>
      </c>
      <c r="BJ19" s="55"/>
      <c r="BK19" s="55"/>
      <c r="BL19" s="56"/>
    </row>
    <row r="20" spans="1:64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6">
        <v>1260</v>
      </c>
      <c r="BH20" s="61">
        <f t="shared" si="0"/>
        <v>3.7647058823529465</v>
      </c>
      <c r="BI20" s="61">
        <f t="shared" si="1"/>
        <v>1.9784172661875112</v>
      </c>
      <c r="BJ20" s="55"/>
      <c r="BK20" s="55"/>
      <c r="BL20" s="56"/>
    </row>
    <row r="21" spans="1:64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6">
        <v>1140.3260869565199</v>
      </c>
      <c r="BH21" s="61">
        <f t="shared" si="0"/>
        <v>-3.8713519952354112</v>
      </c>
      <c r="BI21" s="61">
        <f t="shared" si="1"/>
        <v>0.44160413599955339</v>
      </c>
      <c r="BJ21" s="55"/>
      <c r="BK21" s="55"/>
      <c r="BL21" s="56"/>
    </row>
    <row r="22" spans="1:64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6">
        <v>1300</v>
      </c>
      <c r="BH22" s="61">
        <f t="shared" si="0"/>
        <v>-2.3474178403755865</v>
      </c>
      <c r="BI22" s="61">
        <f t="shared" si="1"/>
        <v>0.88691796008857726</v>
      </c>
      <c r="BJ22" s="55"/>
      <c r="BK22" s="55"/>
      <c r="BL22" s="56"/>
    </row>
    <row r="23" spans="1:64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6">
        <v>1246.6666666666699</v>
      </c>
      <c r="BH23" s="61">
        <f t="shared" si="0"/>
        <v>-2.9359286293590325</v>
      </c>
      <c r="BI23" s="61">
        <f t="shared" si="1"/>
        <v>0.85044596556757057</v>
      </c>
      <c r="BJ23" s="55"/>
      <c r="BK23" s="55"/>
      <c r="BL23" s="56"/>
    </row>
    <row r="24" spans="1:64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6">
        <v>1315.23076923077</v>
      </c>
      <c r="BH24" s="61">
        <f t="shared" si="0"/>
        <v>11.25819195909809</v>
      </c>
      <c r="BI24" s="61">
        <f t="shared" si="1"/>
        <v>3.6781011781012278</v>
      </c>
      <c r="BJ24" s="55"/>
      <c r="BK24" s="55"/>
      <c r="BL24" s="56"/>
    </row>
    <row r="25" spans="1:64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6">
        <v>1306.25</v>
      </c>
      <c r="BH25" s="61">
        <f t="shared" si="0"/>
        <v>9.5785440613026809E-2</v>
      </c>
      <c r="BI25" s="61">
        <f t="shared" si="1"/>
        <v>0.65945465323041585</v>
      </c>
      <c r="BJ25" s="55"/>
      <c r="BK25" s="55"/>
      <c r="BL25" s="56"/>
    </row>
    <row r="26" spans="1:64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6">
        <v>1255.55555555556</v>
      </c>
      <c r="BH26" s="61">
        <f t="shared" si="0"/>
        <v>10.488888888888933</v>
      </c>
      <c r="BI26" s="61">
        <f t="shared" si="1"/>
        <v>-1.653611836379365</v>
      </c>
      <c r="BJ26" s="55"/>
      <c r="BK26" s="55"/>
      <c r="BL26" s="56"/>
    </row>
    <row r="27" spans="1:64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6">
        <v>1238.4615384615399</v>
      </c>
      <c r="BH27" s="61">
        <f t="shared" si="0"/>
        <v>17.788461538461842</v>
      </c>
      <c r="BI27" s="61">
        <f t="shared" si="1"/>
        <v>1.9135159371745591</v>
      </c>
      <c r="BJ27" s="55"/>
      <c r="BK27" s="55"/>
      <c r="BL27" s="56"/>
    </row>
    <row r="28" spans="1:64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6">
        <v>1158.3333333333301</v>
      </c>
      <c r="BH28" s="61">
        <f t="shared" si="0"/>
        <v>-5.4421768707485656</v>
      </c>
      <c r="BI28" s="61">
        <f t="shared" si="1"/>
        <v>1.9916142557649064</v>
      </c>
      <c r="BJ28" s="55"/>
      <c r="BK28" s="55"/>
      <c r="BL28" s="56"/>
    </row>
    <row r="29" spans="1:64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6">
        <v>1215.2941176470599</v>
      </c>
      <c r="BH29" s="61">
        <f t="shared" si="0"/>
        <v>0.58422590068144042</v>
      </c>
      <c r="BI29" s="61">
        <f t="shared" si="1"/>
        <v>1.0639598874893903</v>
      </c>
      <c r="BJ29" s="55"/>
      <c r="BK29" s="55"/>
      <c r="BL29" s="56"/>
    </row>
    <row r="30" spans="1:64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6">
        <v>1230</v>
      </c>
      <c r="BH30" s="61">
        <f t="shared" si="0"/>
        <v>2.9288702928870292</v>
      </c>
      <c r="BI30" s="61">
        <f t="shared" si="1"/>
        <v>-1.0603290676416868</v>
      </c>
      <c r="BJ30" s="55"/>
      <c r="BK30" s="55"/>
      <c r="BL30" s="56"/>
    </row>
    <row r="31" spans="1:64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6">
        <v>1210</v>
      </c>
      <c r="BH31" s="61">
        <f t="shared" si="0"/>
        <v>9.0090090090090094</v>
      </c>
      <c r="BI31" s="61">
        <f t="shared" si="1"/>
        <v>0</v>
      </c>
      <c r="BJ31" s="55"/>
      <c r="BK31" s="55"/>
      <c r="BL31" s="56"/>
    </row>
    <row r="32" spans="1:64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6">
        <v>1208.75</v>
      </c>
      <c r="BH32" s="61">
        <f t="shared" si="0"/>
        <v>7.3920756948793367E-2</v>
      </c>
      <c r="BI32" s="61">
        <f t="shared" si="1"/>
        <v>-0.41983523447369775</v>
      </c>
      <c r="BJ32" s="55"/>
      <c r="BK32" s="55"/>
      <c r="BL32" s="56"/>
    </row>
    <row r="33" spans="1:64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6">
        <v>1247.3076923076924</v>
      </c>
      <c r="BH33" s="61">
        <f t="shared" si="0"/>
        <v>1.5906717716672483</v>
      </c>
      <c r="BI33" s="61">
        <f t="shared" si="1"/>
        <v>2.2383354350567526</v>
      </c>
      <c r="BJ33" s="55"/>
      <c r="BK33" s="55"/>
      <c r="BL33" s="56"/>
    </row>
    <row r="34" spans="1:64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6">
        <v>1192.9411764705901</v>
      </c>
      <c r="BH34" s="61">
        <f t="shared" si="0"/>
        <v>3.8136677757872217</v>
      </c>
      <c r="BI34" s="61">
        <f t="shared" si="1"/>
        <v>0.89552238805990658</v>
      </c>
      <c r="BJ34" s="55"/>
      <c r="BK34" s="55"/>
      <c r="BL34" s="56"/>
    </row>
    <row r="35" spans="1:64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6">
        <v>1187.04545454545</v>
      </c>
      <c r="BH35" s="61">
        <f t="shared" si="0"/>
        <v>-1.6189154357097082</v>
      </c>
      <c r="BI35" s="61">
        <f t="shared" si="1"/>
        <v>0.99986349986301515</v>
      </c>
      <c r="BJ35" s="55"/>
      <c r="BK35" s="55"/>
      <c r="BL35" s="56"/>
    </row>
    <row r="36" spans="1:64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6">
        <v>1265</v>
      </c>
      <c r="BH36" s="61">
        <f t="shared" si="0"/>
        <v>12.500444665789187</v>
      </c>
      <c r="BI36" s="61">
        <f t="shared" si="1"/>
        <v>2.1076233183856483</v>
      </c>
      <c r="BJ36" s="55"/>
      <c r="BK36" s="55"/>
      <c r="BL36" s="56"/>
    </row>
    <row r="37" spans="1:64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6">
        <v>1100</v>
      </c>
      <c r="BH37" s="61">
        <f t="shared" si="0"/>
        <v>-9.1304347826087007</v>
      </c>
      <c r="BI37" s="61">
        <f t="shared" si="1"/>
        <v>-4.3893959148196435</v>
      </c>
      <c r="BJ37" s="55"/>
      <c r="BK37" s="55"/>
      <c r="BL37" s="56"/>
    </row>
    <row r="38" spans="1:64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6">
        <v>1246.6666666666699</v>
      </c>
      <c r="BH38" s="61">
        <f t="shared" si="0"/>
        <v>6.4227642276426868</v>
      </c>
      <c r="BI38" s="61">
        <f t="shared" si="1"/>
        <v>2.1857923497270431</v>
      </c>
      <c r="BJ38" s="55"/>
      <c r="BK38" s="55"/>
      <c r="BL38" s="56"/>
    </row>
    <row r="39" spans="1:64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6">
        <v>1212.2222222222222</v>
      </c>
      <c r="BH39" s="61">
        <f t="shared" si="0"/>
        <v>5.764354958985467</v>
      </c>
      <c r="BI39" s="61">
        <f t="shared" si="1"/>
        <v>-0.54694621695533896</v>
      </c>
      <c r="BJ39" s="55"/>
      <c r="BK39" s="55"/>
      <c r="BL39" s="56"/>
    </row>
    <row r="40" spans="1:64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6">
        <v>1230</v>
      </c>
      <c r="BH40" s="61">
        <f t="shared" si="0"/>
        <v>-0.80645161290322576</v>
      </c>
      <c r="BI40" s="61">
        <f t="shared" si="1"/>
        <v>-2.8187820480746657</v>
      </c>
      <c r="BJ40" s="55"/>
      <c r="BK40" s="55"/>
      <c r="BL40" s="56"/>
    </row>
    <row r="41" spans="1:64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6">
        <v>1238.3333333333301</v>
      </c>
      <c r="BH41" s="61">
        <f t="shared" si="0"/>
        <v>2.9264069264066555</v>
      </c>
      <c r="BI41" s="61">
        <f t="shared" si="1"/>
        <v>1.088435374149394</v>
      </c>
      <c r="BJ41" s="55"/>
      <c r="BK41" s="55"/>
      <c r="BL41" s="56"/>
    </row>
    <row r="42" spans="1:64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61">
        <f t="shared" si="0"/>
        <v>1.1390273259051547</v>
      </c>
      <c r="BI42" s="61">
        <f t="shared" si="1"/>
        <v>0.44471567098334108</v>
      </c>
    </row>
    <row r="43" spans="1:64" x14ac:dyDescent="0.25">
      <c r="A43" s="11" t="s">
        <v>44</v>
      </c>
      <c r="D43" s="15"/>
      <c r="E43" s="14">
        <f t="shared" ref="E43:AU43" si="7">E42/D42*100-100</f>
        <v>6.1146581746067028</v>
      </c>
      <c r="F43" s="14">
        <f t="shared" si="7"/>
        <v>14.075220535977053</v>
      </c>
      <c r="G43" s="14">
        <f t="shared" si="7"/>
        <v>-7.6798537077361857</v>
      </c>
      <c r="H43" s="14">
        <f t="shared" si="7"/>
        <v>1.9256342410588303</v>
      </c>
      <c r="I43" s="14">
        <f t="shared" si="7"/>
        <v>11.001193587627128</v>
      </c>
      <c r="J43" s="14">
        <f t="shared" si="7"/>
        <v>-12.219063838404338</v>
      </c>
      <c r="K43" s="14">
        <f t="shared" si="7"/>
        <v>5.6397868709871659</v>
      </c>
      <c r="L43" s="14">
        <f t="shared" si="7"/>
        <v>1.5201810614093603</v>
      </c>
      <c r="M43" s="14">
        <f t="shared" si="7"/>
        <v>-11.589572726145434</v>
      </c>
      <c r="N43" s="14">
        <f t="shared" si="7"/>
        <v>5.9964254123891578</v>
      </c>
      <c r="O43" s="14">
        <f t="shared" si="7"/>
        <v>1.3855057918391793</v>
      </c>
      <c r="P43" s="14">
        <f t="shared" si="7"/>
        <v>40.204211194217123</v>
      </c>
      <c r="Q43" s="14">
        <f t="shared" si="7"/>
        <v>4.3013494771006151</v>
      </c>
      <c r="R43" s="14">
        <f t="shared" si="7"/>
        <v>9.8997440165187669</v>
      </c>
      <c r="S43" s="14">
        <f t="shared" si="7"/>
        <v>-17.922740367098214</v>
      </c>
      <c r="T43" s="14">
        <f t="shared" si="7"/>
        <v>-14.544215738929282</v>
      </c>
      <c r="U43" s="14">
        <f t="shared" si="7"/>
        <v>26.471686069603976</v>
      </c>
      <c r="V43" s="14">
        <f t="shared" si="7"/>
        <v>38.916809585118301</v>
      </c>
      <c r="W43" s="14">
        <f t="shared" si="7"/>
        <v>-4.7659887004221986</v>
      </c>
      <c r="X43" s="14">
        <f t="shared" si="7"/>
        <v>-14.149884803789377</v>
      </c>
      <c r="Y43" s="14">
        <f t="shared" si="7"/>
        <v>-1.6766764959471061</v>
      </c>
      <c r="Z43" s="14">
        <f t="shared" si="7"/>
        <v>-10.095076443298041</v>
      </c>
      <c r="AA43" s="14">
        <f t="shared" si="7"/>
        <v>-4.0161244422701117</v>
      </c>
      <c r="AB43" s="14">
        <f t="shared" si="7"/>
        <v>-1.2228479007103061</v>
      </c>
      <c r="AC43" s="14">
        <f t="shared" si="7"/>
        <v>-0.48906296827139784</v>
      </c>
      <c r="AD43" s="14">
        <f t="shared" si="7"/>
        <v>-0.44762544757185196</v>
      </c>
      <c r="AE43" s="14">
        <f t="shared" si="7"/>
        <v>6.3060989748842502</v>
      </c>
      <c r="AF43" s="14">
        <f t="shared" si="7"/>
        <v>3.2285682312159167</v>
      </c>
      <c r="AG43" s="14">
        <f t="shared" si="7"/>
        <v>-0.45946781091559785</v>
      </c>
      <c r="AH43" s="14">
        <f t="shared" si="7"/>
        <v>-3.6481925824806751</v>
      </c>
      <c r="AI43" s="14">
        <f t="shared" si="7"/>
        <v>0.53705258521688393</v>
      </c>
      <c r="AJ43" s="14">
        <f t="shared" si="7"/>
        <v>-8.4503054327759202</v>
      </c>
      <c r="AK43" s="14">
        <f t="shared" si="7"/>
        <v>3.4515187485872474</v>
      </c>
      <c r="AL43" s="14">
        <f t="shared" si="7"/>
        <v>0.8041301953545883</v>
      </c>
      <c r="AM43" s="14">
        <f t="shared" si="7"/>
        <v>2.0963634414594026</v>
      </c>
      <c r="AN43" s="14">
        <f t="shared" si="7"/>
        <v>-0.40866912685214629</v>
      </c>
      <c r="AO43" s="14">
        <f t="shared" si="7"/>
        <v>8.4039973126755996</v>
      </c>
      <c r="AP43" s="14">
        <f t="shared" si="7"/>
        <v>3.9478575980291311</v>
      </c>
      <c r="AQ43" s="14">
        <f t="shared" si="7"/>
        <v>4.0632295067568123</v>
      </c>
      <c r="AR43" s="14">
        <f t="shared" si="7"/>
        <v>-2.3562516855424462</v>
      </c>
      <c r="AS43" s="14">
        <f t="shared" si="7"/>
        <v>0.97841898960035678</v>
      </c>
      <c r="AT43" s="14">
        <f t="shared" si="7"/>
        <v>2.7101580870733386</v>
      </c>
      <c r="AU43" s="14">
        <f t="shared" si="7"/>
        <v>1.8500064214505869</v>
      </c>
      <c r="AV43" s="14">
        <f t="shared" ref="AV43" si="8">AV42/AU42*100-100</f>
        <v>-1.5572610371788755</v>
      </c>
      <c r="AW43" s="14">
        <f t="shared" ref="AW43:AX43" si="9">AW42/AV42*100-100</f>
        <v>1.7724406569767268</v>
      </c>
      <c r="AX43" s="14">
        <f t="shared" si="9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0">BA42/AZ42*100-100</f>
        <v>-6.1040496738911543E-2</v>
      </c>
      <c r="BB43" s="14">
        <f t="shared" si="10"/>
        <v>0.56428927000324336</v>
      </c>
      <c r="BC43" s="14">
        <f t="shared" si="10"/>
        <v>-0.61056144188937367</v>
      </c>
      <c r="BD43" s="14">
        <f t="shared" si="10"/>
        <v>4.3769288329187361E-2</v>
      </c>
      <c r="BE43" s="14">
        <f t="shared" ref="BE43" si="11">BE42/BD42*100-100</f>
        <v>0.19666852976114058</v>
      </c>
      <c r="BF43" s="14">
        <f t="shared" ref="BF43" si="12">BF42/BE42*100-100</f>
        <v>0.4399157450382063</v>
      </c>
      <c r="BG43" s="14">
        <f>BG42/BF42*100-100</f>
        <v>0.44471567098334219</v>
      </c>
      <c r="BH43" s="62"/>
      <c r="BI43" s="62"/>
    </row>
    <row r="44" spans="1:64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3">P42/D42*100-100</f>
        <v>58.557211498363387</v>
      </c>
      <c r="Q44" s="14">
        <f t="shared" si="13"/>
        <v>55.84775386444062</v>
      </c>
      <c r="R44" s="14">
        <f t="shared" si="13"/>
        <v>50.143284183699905</v>
      </c>
      <c r="S44" s="14">
        <f t="shared" si="13"/>
        <v>33.484941402381196</v>
      </c>
      <c r="T44" s="14">
        <f t="shared" si="13"/>
        <v>11.915519972191973</v>
      </c>
      <c r="U44" s="14">
        <f t="shared" si="13"/>
        <v>27.513444232164247</v>
      </c>
      <c r="V44" s="14">
        <f t="shared" si="13"/>
        <v>101.79507791228102</v>
      </c>
      <c r="W44" s="14">
        <f t="shared" si="13"/>
        <v>81.917772643436706</v>
      </c>
      <c r="X44" s="14">
        <f t="shared" si="13"/>
        <v>53.838001217019126</v>
      </c>
      <c r="Y44" s="14">
        <f t="shared" si="13"/>
        <v>71.086873203597719</v>
      </c>
      <c r="Z44" s="14">
        <f t="shared" si="13"/>
        <v>45.113877162189425</v>
      </c>
      <c r="AA44" s="14">
        <f t="shared" si="13"/>
        <v>37.382481040563533</v>
      </c>
      <c r="AB44" s="14">
        <f t="shared" si="13"/>
        <v>-3.2108229137039785</v>
      </c>
      <c r="AC44" s="14">
        <f t="shared" si="13"/>
        <v>-7.6562119792913279</v>
      </c>
      <c r="AD44" s="14">
        <f t="shared" si="13"/>
        <v>-16.350638894610768</v>
      </c>
      <c r="AE44" s="14">
        <f t="shared" si="13"/>
        <v>8.3422777591210604</v>
      </c>
      <c r="AF44" s="14">
        <f t="shared" si="13"/>
        <v>30.874911612947898</v>
      </c>
      <c r="AG44" s="14">
        <f t="shared" si="13"/>
        <v>3.0061253787869759</v>
      </c>
      <c r="AH44" s="14">
        <f t="shared" si="13"/>
        <v>-28.555612636349039</v>
      </c>
      <c r="AI44" s="14">
        <f t="shared" si="13"/>
        <v>-24.577280414000327</v>
      </c>
      <c r="AJ44" s="14">
        <f t="shared" si="13"/>
        <v>-19.569974650046348</v>
      </c>
      <c r="AK44" s="14">
        <f t="shared" si="13"/>
        <v>-15.375030268407258</v>
      </c>
      <c r="AL44" s="14">
        <f t="shared" si="13"/>
        <v>-5.1159143556659501</v>
      </c>
      <c r="AM44" s="14">
        <f t="shared" si="13"/>
        <v>0.92653621730465829</v>
      </c>
      <c r="AN44" s="14">
        <f t="shared" si="13"/>
        <v>1.7584314659605269</v>
      </c>
      <c r="AO44" s="14">
        <f t="shared" si="13"/>
        <v>10.852345081032453</v>
      </c>
      <c r="AP44" s="14">
        <f t="shared" si="13"/>
        <v>15.746749715370782</v>
      </c>
      <c r="AQ44" s="14">
        <f t="shared" si="13"/>
        <v>13.304699320567678</v>
      </c>
      <c r="AR44" s="14">
        <f t="shared" si="13"/>
        <v>7.1747456433019181</v>
      </c>
      <c r="AS44" s="14">
        <f t="shared" si="13"/>
        <v>8.7229104834941182</v>
      </c>
      <c r="AT44" s="14">
        <f t="shared" si="13"/>
        <v>15.897642428822294</v>
      </c>
      <c r="AU44" s="14">
        <f t="shared" si="13"/>
        <v>17.411196390516025</v>
      </c>
      <c r="AV44" s="14">
        <f t="shared" ref="AV44" si="14">AV42/AJ42*100-100</f>
        <v>26.251428934008686</v>
      </c>
      <c r="AW44" s="14">
        <f t="shared" ref="AW44:AX44" si="15">AW42/AK42*100-100</f>
        <v>24.202295089267437</v>
      </c>
      <c r="AX44" s="14">
        <f t="shared" si="15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16">BA42/AO42*100-100</f>
        <v>11.639606133078217</v>
      </c>
      <c r="BB44" s="14">
        <f t="shared" si="16"/>
        <v>8.0056665388067643</v>
      </c>
      <c r="BC44" s="14">
        <f t="shared" si="16"/>
        <v>3.1548089490103877</v>
      </c>
      <c r="BD44" s="14">
        <f t="shared" si="16"/>
        <v>5.6902882736676617</v>
      </c>
      <c r="BE44" s="14">
        <f t="shared" ref="BE44" si="17">BE42/AS42*100-100</f>
        <v>4.8720596631861781</v>
      </c>
      <c r="BF44" s="14">
        <f t="shared" ref="BF44" si="18">BF42/AT42*100-100</f>
        <v>2.5540319746107087</v>
      </c>
      <c r="BG44" s="14">
        <f>BG42/AU42*100-100</f>
        <v>1.1390273259051611</v>
      </c>
      <c r="BH44" s="63"/>
      <c r="BI44" s="63"/>
    </row>
    <row r="46" spans="1:64" ht="15" customHeight="1" x14ac:dyDescent="0.25">
      <c r="A46" s="12" t="s">
        <v>47</v>
      </c>
      <c r="BH46" s="64"/>
      <c r="BI46" s="64"/>
    </row>
    <row r="47" spans="1:64" ht="15" customHeight="1" x14ac:dyDescent="0.25">
      <c r="A47" s="4" t="s">
        <v>55</v>
      </c>
      <c r="B47" s="46">
        <v>1375</v>
      </c>
      <c r="C47" s="4"/>
      <c r="F47" s="4"/>
      <c r="G47" s="4"/>
      <c r="H47" s="22"/>
      <c r="I47" s="29"/>
      <c r="BH47" s="65"/>
      <c r="BI47" s="65"/>
    </row>
    <row r="48" spans="1:64" ht="15" customHeight="1" x14ac:dyDescent="0.25">
      <c r="A48" s="4" t="s">
        <v>56</v>
      </c>
      <c r="B48" s="46">
        <v>1333.33</v>
      </c>
      <c r="C48" s="4"/>
      <c r="F48" s="4"/>
      <c r="G48" s="4"/>
      <c r="H48" s="3"/>
      <c r="I48" s="29"/>
      <c r="BH48" s="65"/>
      <c r="BI48" s="65"/>
    </row>
    <row r="49" spans="1:61" ht="15" customHeight="1" x14ac:dyDescent="0.25">
      <c r="A49" s="4" t="s">
        <v>57</v>
      </c>
      <c r="B49" s="46">
        <v>1315.33</v>
      </c>
      <c r="C49" s="4"/>
      <c r="F49" s="4"/>
      <c r="G49" s="4"/>
      <c r="H49" s="22"/>
      <c r="I49" s="29"/>
      <c r="BH49" s="65"/>
      <c r="BI49" s="65"/>
    </row>
    <row r="50" spans="1:61" ht="15" customHeight="1" x14ac:dyDescent="0.25">
      <c r="BH50" s="65"/>
      <c r="BI50" s="65"/>
    </row>
    <row r="51" spans="1:61" ht="15" customHeight="1" x14ac:dyDescent="0.25">
      <c r="A51" s="12" t="s">
        <v>48</v>
      </c>
      <c r="BH51" s="65"/>
      <c r="BI51" s="65"/>
    </row>
    <row r="52" spans="1:61" x14ac:dyDescent="0.25">
      <c r="A52" s="4" t="s">
        <v>49</v>
      </c>
      <c r="B52" s="46">
        <v>1140.33</v>
      </c>
      <c r="C52" s="4"/>
      <c r="H52" s="4"/>
      <c r="I52" s="29"/>
      <c r="BH52" s="65"/>
      <c r="BI52" s="65"/>
    </row>
    <row r="53" spans="1:61" x14ac:dyDescent="0.25">
      <c r="A53" s="4" t="s">
        <v>58</v>
      </c>
      <c r="B53" s="46">
        <v>1133.33</v>
      </c>
      <c r="C53" s="4"/>
      <c r="H53" s="4"/>
      <c r="I53" s="29"/>
      <c r="BH53" s="65"/>
      <c r="BI53" s="65"/>
    </row>
    <row r="54" spans="1:61" x14ac:dyDescent="0.25">
      <c r="A54" s="4" t="s">
        <v>59</v>
      </c>
      <c r="B54" s="46">
        <v>1100</v>
      </c>
      <c r="C54" s="4"/>
      <c r="H54" s="4"/>
      <c r="I54" s="29"/>
      <c r="BH54" s="65"/>
      <c r="BI54" s="65"/>
    </row>
    <row r="55" spans="1:61" x14ac:dyDescent="0.25">
      <c r="BH55" s="65"/>
      <c r="BI55" s="65"/>
    </row>
    <row r="56" spans="1:61" x14ac:dyDescent="0.25">
      <c r="D56" s="4"/>
      <c r="BH56" s="65"/>
      <c r="BI56" s="65"/>
    </row>
    <row r="57" spans="1:61" x14ac:dyDescent="0.25">
      <c r="BH57" s="65"/>
      <c r="BI57" s="65"/>
    </row>
    <row r="58" spans="1:61" x14ac:dyDescent="0.25">
      <c r="A58" s="4"/>
      <c r="B58" s="22"/>
      <c r="BH58" s="65"/>
      <c r="BI58" s="65"/>
    </row>
    <row r="59" spans="1:61" x14ac:dyDescent="0.25">
      <c r="BH59" s="65"/>
      <c r="BI59" s="65"/>
    </row>
    <row r="60" spans="1:61" x14ac:dyDescent="0.25">
      <c r="BH60" s="65"/>
      <c r="BI60" s="65"/>
    </row>
    <row r="61" spans="1:61" x14ac:dyDescent="0.25">
      <c r="BH61" s="65"/>
      <c r="BI61" s="65"/>
    </row>
    <row r="62" spans="1:61" x14ac:dyDescent="0.25">
      <c r="BH62" s="65"/>
      <c r="BI62" s="65"/>
    </row>
    <row r="63" spans="1:61" x14ac:dyDescent="0.25">
      <c r="BH63" s="65"/>
      <c r="BI63" s="65"/>
    </row>
    <row r="64" spans="1:61" x14ac:dyDescent="0.25">
      <c r="BH64" s="65"/>
      <c r="BI64" s="65"/>
    </row>
    <row r="65" spans="60:61" x14ac:dyDescent="0.25">
      <c r="BH65" s="65"/>
      <c r="BI65" s="65"/>
    </row>
    <row r="66" spans="60:61" x14ac:dyDescent="0.25">
      <c r="BH66" s="65"/>
      <c r="BI66" s="65"/>
    </row>
    <row r="67" spans="60:61" x14ac:dyDescent="0.25">
      <c r="BH67" s="65"/>
      <c r="BI67" s="65"/>
    </row>
    <row r="68" spans="60:61" x14ac:dyDescent="0.25">
      <c r="BH68" s="65"/>
      <c r="BI68" s="65"/>
    </row>
    <row r="69" spans="60:61" x14ac:dyDescent="0.25">
      <c r="BH69" s="65"/>
      <c r="BI69" s="65"/>
    </row>
    <row r="70" spans="60:61" x14ac:dyDescent="0.25">
      <c r="BH70" s="65"/>
      <c r="BI70" s="65"/>
    </row>
    <row r="71" spans="60:61" x14ac:dyDescent="0.25">
      <c r="BH71" s="65"/>
      <c r="BI71" s="65"/>
    </row>
    <row r="72" spans="60:61" x14ac:dyDescent="0.25">
      <c r="BH72" s="65"/>
      <c r="BI72" s="65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2020-03-16T12:39:54Z</dcterms:modified>
</cp:coreProperties>
</file>